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0100" windowHeight="8232"/>
  </bookViews>
  <sheets>
    <sheet name="Total repar (2)" sheetId="6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Z38" i="6" l="1"/>
  <c r="Z39" i="6"/>
  <c r="O38" i="6" l="1"/>
  <c r="I38" i="6"/>
  <c r="X38" i="6" l="1"/>
  <c r="Y38" i="6"/>
  <c r="T38" i="6" l="1"/>
  <c r="Q35" i="6"/>
  <c r="M36" i="6" l="1"/>
  <c r="M38" i="6" l="1"/>
  <c r="S38" i="6"/>
  <c r="N35" i="6"/>
  <c r="W38" i="6" l="1"/>
  <c r="V38" i="6"/>
  <c r="U38" i="6"/>
  <c r="R38" i="6"/>
  <c r="Q38" i="6"/>
  <c r="P38" i="6"/>
  <c r="N38" i="6"/>
  <c r="L38" i="6"/>
  <c r="K38" i="6"/>
  <c r="J38" i="6"/>
  <c r="H38" i="6"/>
  <c r="F38" i="6"/>
  <c r="E38" i="6"/>
  <c r="D38" i="6"/>
  <c r="C38" i="6"/>
  <c r="G37" i="6"/>
  <c r="G35" i="6"/>
  <c r="G34" i="6"/>
  <c r="G32" i="6"/>
  <c r="G31" i="6"/>
  <c r="G30" i="6"/>
  <c r="G29" i="6"/>
  <c r="G28" i="6"/>
  <c r="G27" i="6"/>
  <c r="G26" i="6"/>
  <c r="G25" i="6"/>
  <c r="G24" i="6"/>
  <c r="G23" i="6"/>
  <c r="G22" i="6"/>
  <c r="G21" i="6"/>
  <c r="G19" i="6"/>
  <c r="G18" i="6"/>
  <c r="G17" i="6"/>
  <c r="G16" i="6"/>
  <c r="G15" i="6"/>
  <c r="G14" i="6"/>
  <c r="G13" i="6"/>
  <c r="G12" i="6"/>
  <c r="G11" i="6"/>
  <c r="G10" i="6"/>
  <c r="G8" i="6"/>
  <c r="G7" i="6"/>
  <c r="G38" i="6" l="1"/>
</calcChain>
</file>

<file path=xl/sharedStrings.xml><?xml version="1.0" encoding="utf-8"?>
<sst xmlns="http://schemas.openxmlformats.org/spreadsheetml/2006/main" count="84" uniqueCount="62">
  <si>
    <t>Nr.d/o</t>
  </si>
  <si>
    <t>can-tea</t>
  </si>
  <si>
    <t>IET nr.77</t>
  </si>
  <si>
    <t>Covoraș p/u dezinfectare</t>
  </si>
  <si>
    <t>IET nr.9</t>
  </si>
  <si>
    <t>IET nr.17</t>
  </si>
  <si>
    <t>IET nr.35</t>
  </si>
  <si>
    <t>IET nr.49</t>
  </si>
  <si>
    <t>IET nr.91</t>
  </si>
  <si>
    <t>IET nr.98</t>
  </si>
  <si>
    <t>IET nr.103</t>
  </si>
  <si>
    <t>IET nr.104</t>
  </si>
  <si>
    <t>IET nr.141</t>
  </si>
  <si>
    <t>IET nr.182</t>
  </si>
  <si>
    <t>IET nr.216</t>
  </si>
  <si>
    <t>Șc.pr.gr.nr.90</t>
  </si>
  <si>
    <t>Șc.pr.gr.nr.120</t>
  </si>
  <si>
    <t>Șc.pr.gr.nr.124</t>
  </si>
  <si>
    <t>Halate</t>
  </si>
  <si>
    <t>IET nr.168</t>
  </si>
  <si>
    <t xml:space="preserve">
Termometre digital-elec.
</t>
  </si>
  <si>
    <t>Mască-50</t>
  </si>
  <si>
    <t>Mănuși-100</t>
  </si>
  <si>
    <t>IET nr.96</t>
  </si>
  <si>
    <t>IET nr.99</t>
  </si>
  <si>
    <t>IET nr.106</t>
  </si>
  <si>
    <t>IET nr.112</t>
  </si>
  <si>
    <t>IET nr.122</t>
  </si>
  <si>
    <t>IET nr.123</t>
  </si>
  <si>
    <t>IET nr.139</t>
  </si>
  <si>
    <t>IET nr.142</t>
  </si>
  <si>
    <t>IET nr.151</t>
  </si>
  <si>
    <t>IET nr.153</t>
  </si>
  <si>
    <t>IET nr.165</t>
  </si>
  <si>
    <t>IET nr.180</t>
  </si>
  <si>
    <t>IET nr.181</t>
  </si>
  <si>
    <t>IET nr.40</t>
  </si>
  <si>
    <t>IET nr.44</t>
  </si>
  <si>
    <t>IET nr.71</t>
  </si>
  <si>
    <t>IET nr.89</t>
  </si>
  <si>
    <t xml:space="preserve">
Termometre non contact
</t>
  </si>
  <si>
    <t xml:space="preserve">Dezinfectant de mâni și suprafețe pe bază de alcool și glicerină </t>
  </si>
  <si>
    <t>Dezinfectant ambalat cu 0,5 litri -</t>
  </si>
  <si>
    <t xml:space="preserve"> Mănuși de cauciuc </t>
  </si>
  <si>
    <t>Detergenți p/u vase și curățire încăperi-geam/mobilă/podea (0.5 l)</t>
  </si>
  <si>
    <t>Dezinfectanți pe bază de clor
(pastile )</t>
  </si>
  <si>
    <t>Lămpi bactericide pentru fiecare grupă</t>
  </si>
  <si>
    <t>Set de albituri</t>
  </si>
  <si>
    <t>Prosoabe</t>
  </si>
  <si>
    <t xml:space="preserve">Informație 
cu privire la dotarea IET din sectorul  Botanica  pentru redeschidere, situația la 09.07.2020 </t>
  </si>
  <si>
    <r>
      <t xml:space="preserve">Detergenți p/u veceu - </t>
    </r>
    <r>
      <rPr>
        <b/>
        <u/>
        <sz val="10"/>
        <color theme="1"/>
        <rFont val="Times New Roman"/>
        <family val="1"/>
        <charset val="204"/>
      </rPr>
      <t>0.75 litri</t>
    </r>
  </si>
  <si>
    <t>Șervețele/de hărtie</t>
  </si>
  <si>
    <t>Colțișor</t>
  </si>
  <si>
    <t>Hârtie igienică</t>
  </si>
  <si>
    <t>Praf de curațat (antibacterial, buc,-0.500 kg)</t>
  </si>
  <si>
    <t xml:space="preserve">Suma total pe sector </t>
  </si>
  <si>
    <t>Instituția</t>
  </si>
  <si>
    <t>Ecran de protecție</t>
  </si>
  <si>
    <t>Șorțuri</t>
  </si>
  <si>
    <t xml:space="preserve">Prosoabe de hârtie </t>
  </si>
  <si>
    <t>Săpun lichid  (a mbalat vase de5 litre)
buc.</t>
  </si>
  <si>
    <r>
      <t xml:space="preserve">
Notă:  </t>
    </r>
    <r>
      <rPr>
        <sz val="11"/>
        <color theme="1"/>
        <rFont val="Times New Roman"/>
        <family val="1"/>
        <charset val="204"/>
      </rPr>
      <t xml:space="preserve">Termometre non contact- devamarea la data 10.07.2020, reparatizarea va avea loc la data de 13.07.2020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</si>
</sst>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1" fillId="2" borderId="0" xfId="0" applyFont="1" applyFill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2" xfId="0" applyFont="1" applyBorder="1" applyAlignment="1">
      <alignment wrapText="1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/>
    <xf numFmtId="1" fontId="5" fillId="0" borderId="0" xfId="0" applyNumberFormat="1" applyFont="1"/>
    <xf numFmtId="1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3" fillId="0" borderId="1" xfId="0" applyNumberFormat="1" applyFont="1" applyBorder="1"/>
    <xf numFmtId="1" fontId="13" fillId="2" borderId="1" xfId="0" applyNumberFormat="1" applyFont="1" applyFill="1" applyBorder="1"/>
    <xf numFmtId="0" fontId="3" fillId="0" borderId="3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topLeftCell="A19" zoomScale="87" zoomScaleNormal="87" workbookViewId="0">
      <selection activeCell="AD10" sqref="AD10"/>
    </sheetView>
  </sheetViews>
  <sheetFormatPr defaultColWidth="8.88671875" defaultRowHeight="13.8" outlineLevelRow="1" x14ac:dyDescent="0.25"/>
  <cols>
    <col min="1" max="1" width="3.109375" style="2" customWidth="1"/>
    <col min="2" max="2" width="11.33203125" style="2" customWidth="1"/>
    <col min="3" max="4" width="6.33203125" style="3" customWidth="1"/>
    <col min="5" max="5" width="5.77734375" style="3" customWidth="1"/>
    <col min="6" max="6" width="6.88671875" style="3" customWidth="1"/>
    <col min="7" max="7" width="6" style="3" customWidth="1"/>
    <col min="8" max="8" width="6.21875" style="2" customWidth="1"/>
    <col min="9" max="9" width="5.44140625" style="2" customWidth="1"/>
    <col min="10" max="10" width="6.44140625" style="2" customWidth="1"/>
    <col min="11" max="11" width="6.5546875" style="2" customWidth="1"/>
    <col min="12" max="12" width="6.5546875" style="14" customWidth="1"/>
    <col min="13" max="13" width="5.109375" style="14" customWidth="1"/>
    <col min="14" max="14" width="6" style="14" customWidth="1"/>
    <col min="15" max="15" width="6.77734375" style="14" customWidth="1"/>
    <col min="16" max="16" width="6" style="2" customWidth="1"/>
    <col min="17" max="17" width="6.6640625" style="3" customWidth="1"/>
    <col min="18" max="18" width="5.33203125" style="2" customWidth="1"/>
    <col min="19" max="19" width="6.109375" style="14" customWidth="1"/>
    <col min="20" max="20" width="6.109375" style="2" customWidth="1"/>
    <col min="21" max="21" width="5.33203125" style="2" customWidth="1"/>
    <col min="22" max="22" width="5.77734375" style="2" customWidth="1"/>
    <col min="23" max="23" width="4.77734375" style="2" customWidth="1"/>
    <col min="24" max="24" width="5.21875" style="2" customWidth="1"/>
    <col min="25" max="25" width="5.77734375" style="2" customWidth="1"/>
    <col min="26" max="26" width="8.44140625" style="27" customWidth="1"/>
    <col min="27" max="27" width="4.88671875" style="2" customWidth="1"/>
    <col min="28" max="28" width="5.21875" style="2" customWidth="1"/>
    <col min="29" max="29" width="5" style="2" customWidth="1"/>
    <col min="30" max="30" width="5.109375" style="2" customWidth="1"/>
    <col min="31" max="31" width="4.5546875" style="2" customWidth="1"/>
    <col min="32" max="32" width="7.21875" style="2" customWidth="1"/>
    <col min="33" max="16384" width="8.88671875" style="2"/>
  </cols>
  <sheetData>
    <row r="1" spans="1:26" s="1" customFormat="1" ht="58.2" customHeight="1" x14ac:dyDescent="0.25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s="1" customFormat="1" ht="100.8" customHeight="1" x14ac:dyDescent="0.25">
      <c r="A2" s="50" t="s">
        <v>0</v>
      </c>
      <c r="B2" s="51" t="s">
        <v>56</v>
      </c>
      <c r="C2" s="31" t="s">
        <v>21</v>
      </c>
      <c r="D2" s="31" t="s">
        <v>22</v>
      </c>
      <c r="E2" s="7" t="s">
        <v>20</v>
      </c>
      <c r="F2" s="4" t="s">
        <v>3</v>
      </c>
      <c r="G2" s="32" t="s">
        <v>18</v>
      </c>
      <c r="H2" s="7" t="s">
        <v>40</v>
      </c>
      <c r="I2" s="7" t="s">
        <v>57</v>
      </c>
      <c r="J2" s="7" t="s">
        <v>41</v>
      </c>
      <c r="K2" s="7" t="s">
        <v>42</v>
      </c>
      <c r="L2" s="12" t="s">
        <v>43</v>
      </c>
      <c r="M2" s="33" t="s">
        <v>44</v>
      </c>
      <c r="N2" s="33" t="s">
        <v>50</v>
      </c>
      <c r="O2" s="12" t="s">
        <v>54</v>
      </c>
      <c r="P2" s="6" t="s">
        <v>45</v>
      </c>
      <c r="Q2" s="5" t="s">
        <v>60</v>
      </c>
      <c r="R2" s="6" t="s">
        <v>53</v>
      </c>
      <c r="S2" s="30" t="s">
        <v>51</v>
      </c>
      <c r="T2" s="6" t="s">
        <v>59</v>
      </c>
      <c r="U2" s="6" t="s">
        <v>46</v>
      </c>
      <c r="V2" s="4" t="s">
        <v>47</v>
      </c>
      <c r="W2" s="4" t="s">
        <v>48</v>
      </c>
      <c r="X2" s="22" t="s">
        <v>58</v>
      </c>
      <c r="Y2" s="22" t="s">
        <v>52</v>
      </c>
      <c r="Z2" s="45" t="s">
        <v>55</v>
      </c>
    </row>
    <row r="3" spans="1:26" s="1" customFormat="1" ht="21.6" customHeight="1" x14ac:dyDescent="0.25">
      <c r="A3" s="50"/>
      <c r="B3" s="51"/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3" t="s">
        <v>1</v>
      </c>
      <c r="Q3" s="29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  <c r="Z3" s="46"/>
    </row>
    <row r="4" spans="1:26" s="11" customFormat="1" ht="12" customHeight="1" x14ac:dyDescent="0.25">
      <c r="A4" s="15"/>
      <c r="B4" s="16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0">
        <v>12</v>
      </c>
      <c r="O4" s="10">
        <v>13</v>
      </c>
      <c r="P4" s="10">
        <v>14</v>
      </c>
      <c r="Q4" s="10">
        <v>15</v>
      </c>
      <c r="R4" s="10">
        <v>16</v>
      </c>
      <c r="S4" s="10">
        <v>17</v>
      </c>
      <c r="T4" s="10">
        <v>18</v>
      </c>
      <c r="U4" s="10">
        <v>19</v>
      </c>
      <c r="V4" s="10">
        <v>20</v>
      </c>
      <c r="W4" s="10">
        <v>21</v>
      </c>
      <c r="X4" s="10">
        <v>22</v>
      </c>
      <c r="Y4" s="10">
        <v>23</v>
      </c>
      <c r="Z4" s="34"/>
    </row>
    <row r="5" spans="1:26" outlineLevel="1" x14ac:dyDescent="0.25">
      <c r="A5" s="17">
        <v>1</v>
      </c>
      <c r="B5" s="18" t="s">
        <v>4</v>
      </c>
      <c r="C5" s="8">
        <v>200</v>
      </c>
      <c r="D5" s="8">
        <v>100</v>
      </c>
      <c r="E5" s="8">
        <v>8</v>
      </c>
      <c r="F5" s="8">
        <v>4</v>
      </c>
      <c r="G5" s="9">
        <v>6</v>
      </c>
      <c r="H5" s="9">
        <v>3</v>
      </c>
      <c r="I5" s="9">
        <v>3</v>
      </c>
      <c r="J5" s="8">
        <v>10</v>
      </c>
      <c r="K5" s="8">
        <v>4</v>
      </c>
      <c r="L5" s="13">
        <v>50</v>
      </c>
      <c r="M5" s="13">
        <v>30</v>
      </c>
      <c r="N5" s="13">
        <v>51</v>
      </c>
      <c r="O5" s="24">
        <v>0</v>
      </c>
      <c r="P5" s="8">
        <v>1000</v>
      </c>
      <c r="Q5" s="8">
        <v>70</v>
      </c>
      <c r="R5" s="8">
        <v>500</v>
      </c>
      <c r="S5" s="13">
        <v>50</v>
      </c>
      <c r="T5" s="8">
        <v>0</v>
      </c>
      <c r="U5" s="8">
        <v>3</v>
      </c>
      <c r="V5" s="8">
        <v>100</v>
      </c>
      <c r="W5" s="8">
        <v>90</v>
      </c>
      <c r="X5" s="21">
        <v>5</v>
      </c>
      <c r="Y5" s="21">
        <v>5</v>
      </c>
      <c r="Z5" s="35">
        <v>31548</v>
      </c>
    </row>
    <row r="6" spans="1:26" outlineLevel="1" x14ac:dyDescent="0.25">
      <c r="A6" s="19">
        <v>2</v>
      </c>
      <c r="B6" s="18" t="s">
        <v>5</v>
      </c>
      <c r="C6" s="8">
        <v>200</v>
      </c>
      <c r="D6" s="8">
        <v>100</v>
      </c>
      <c r="E6" s="8">
        <v>10</v>
      </c>
      <c r="F6" s="8">
        <v>6</v>
      </c>
      <c r="G6" s="9">
        <v>6</v>
      </c>
      <c r="H6" s="9">
        <v>4</v>
      </c>
      <c r="I6" s="9">
        <v>4</v>
      </c>
      <c r="J6" s="8">
        <v>15</v>
      </c>
      <c r="K6" s="8">
        <v>6</v>
      </c>
      <c r="L6" s="13">
        <v>80</v>
      </c>
      <c r="M6" s="13">
        <v>80</v>
      </c>
      <c r="N6" s="13">
        <v>80</v>
      </c>
      <c r="O6" s="24">
        <v>50</v>
      </c>
      <c r="P6" s="8">
        <v>1500</v>
      </c>
      <c r="Q6" s="8">
        <v>50</v>
      </c>
      <c r="R6" s="8">
        <v>1600</v>
      </c>
      <c r="S6" s="13">
        <v>200</v>
      </c>
      <c r="T6" s="8">
        <v>100</v>
      </c>
      <c r="U6" s="8">
        <v>3</v>
      </c>
      <c r="V6" s="8"/>
      <c r="W6" s="8"/>
      <c r="X6" s="21"/>
      <c r="Y6" s="21"/>
      <c r="Z6" s="35">
        <v>29091</v>
      </c>
    </row>
    <row r="7" spans="1:26" outlineLevel="1" x14ac:dyDescent="0.25">
      <c r="A7" s="19">
        <v>3</v>
      </c>
      <c r="B7" s="18" t="s">
        <v>6</v>
      </c>
      <c r="C7" s="8">
        <v>200</v>
      </c>
      <c r="D7" s="8">
        <v>100</v>
      </c>
      <c r="E7" s="8">
        <v>0</v>
      </c>
      <c r="F7" s="8">
        <v>7</v>
      </c>
      <c r="G7" s="9">
        <f>8+2</f>
        <v>10</v>
      </c>
      <c r="H7" s="9">
        <v>4</v>
      </c>
      <c r="I7" s="9">
        <v>4</v>
      </c>
      <c r="J7" s="8">
        <v>15</v>
      </c>
      <c r="K7" s="8">
        <v>6</v>
      </c>
      <c r="L7" s="13">
        <v>25</v>
      </c>
      <c r="M7" s="13">
        <v>24</v>
      </c>
      <c r="N7" s="13">
        <v>40</v>
      </c>
      <c r="O7" s="24">
        <v>30</v>
      </c>
      <c r="P7" s="8">
        <v>2500</v>
      </c>
      <c r="Q7" s="8">
        <v>50</v>
      </c>
      <c r="R7" s="8">
        <v>0</v>
      </c>
      <c r="S7" s="13">
        <v>100</v>
      </c>
      <c r="T7" s="8">
        <v>140</v>
      </c>
      <c r="U7" s="8">
        <v>3</v>
      </c>
      <c r="V7" s="8"/>
      <c r="W7" s="8"/>
      <c r="X7" s="21"/>
      <c r="Y7" s="21"/>
      <c r="Z7" s="35">
        <v>22768</v>
      </c>
    </row>
    <row r="8" spans="1:26" outlineLevel="1" x14ac:dyDescent="0.25">
      <c r="A8" s="19">
        <v>4</v>
      </c>
      <c r="B8" s="18" t="s">
        <v>36</v>
      </c>
      <c r="C8" s="8">
        <v>200</v>
      </c>
      <c r="D8" s="8">
        <v>400</v>
      </c>
      <c r="E8" s="8">
        <v>38</v>
      </c>
      <c r="F8" s="8">
        <v>15</v>
      </c>
      <c r="G8" s="9">
        <f>10+2</f>
        <v>12</v>
      </c>
      <c r="H8" s="9">
        <v>8</v>
      </c>
      <c r="I8" s="9">
        <v>6</v>
      </c>
      <c r="J8" s="8">
        <v>30</v>
      </c>
      <c r="K8" s="8">
        <v>14</v>
      </c>
      <c r="L8" s="13">
        <v>240</v>
      </c>
      <c r="M8" s="13">
        <v>260</v>
      </c>
      <c r="N8" s="13">
        <v>70</v>
      </c>
      <c r="O8" s="24">
        <v>0</v>
      </c>
      <c r="P8" s="8">
        <v>8000</v>
      </c>
      <c r="Q8" s="8">
        <v>50</v>
      </c>
      <c r="R8" s="8">
        <v>4200</v>
      </c>
      <c r="S8" s="13">
        <v>250</v>
      </c>
      <c r="T8" s="8">
        <v>30</v>
      </c>
      <c r="U8" s="8">
        <v>3</v>
      </c>
      <c r="V8" s="8">
        <v>100</v>
      </c>
      <c r="W8" s="8"/>
      <c r="X8" s="21">
        <v>10</v>
      </c>
      <c r="Y8" s="21"/>
      <c r="Z8" s="35">
        <v>66621</v>
      </c>
    </row>
    <row r="9" spans="1:26" outlineLevel="1" x14ac:dyDescent="0.25">
      <c r="A9" s="19">
        <v>5</v>
      </c>
      <c r="B9" s="18" t="s">
        <v>37</v>
      </c>
      <c r="C9" s="8">
        <v>200</v>
      </c>
      <c r="D9" s="8">
        <v>100</v>
      </c>
      <c r="E9" s="8">
        <v>15</v>
      </c>
      <c r="F9" s="9">
        <v>9</v>
      </c>
      <c r="G9" s="9">
        <v>8</v>
      </c>
      <c r="H9" s="9">
        <v>5</v>
      </c>
      <c r="I9" s="9">
        <v>4</v>
      </c>
      <c r="J9" s="8">
        <v>15</v>
      </c>
      <c r="K9" s="8">
        <v>8</v>
      </c>
      <c r="L9" s="13">
        <v>80</v>
      </c>
      <c r="M9" s="13">
        <v>0</v>
      </c>
      <c r="N9" s="13">
        <v>50</v>
      </c>
      <c r="O9" s="24">
        <v>30</v>
      </c>
      <c r="P9" s="8">
        <v>1500</v>
      </c>
      <c r="Q9" s="8">
        <v>70</v>
      </c>
      <c r="R9" s="8">
        <v>0</v>
      </c>
      <c r="S9" s="13">
        <v>0</v>
      </c>
      <c r="T9" s="8">
        <v>0</v>
      </c>
      <c r="U9" s="8">
        <v>3</v>
      </c>
      <c r="V9" s="8"/>
      <c r="W9" s="8"/>
      <c r="X9" s="21"/>
      <c r="Y9" s="21"/>
      <c r="Z9" s="35">
        <v>22138</v>
      </c>
    </row>
    <row r="10" spans="1:26" outlineLevel="1" x14ac:dyDescent="0.25">
      <c r="A10" s="19">
        <v>6</v>
      </c>
      <c r="B10" s="18" t="s">
        <v>7</v>
      </c>
      <c r="C10" s="8">
        <v>200</v>
      </c>
      <c r="D10" s="8">
        <v>100</v>
      </c>
      <c r="E10" s="8">
        <v>10</v>
      </c>
      <c r="F10" s="9">
        <v>13</v>
      </c>
      <c r="G10" s="9">
        <f>8+2</f>
        <v>10</v>
      </c>
      <c r="H10" s="9">
        <v>7</v>
      </c>
      <c r="I10" s="9">
        <v>6</v>
      </c>
      <c r="J10" s="8">
        <v>30</v>
      </c>
      <c r="K10" s="8">
        <v>15</v>
      </c>
      <c r="L10" s="13">
        <v>0</v>
      </c>
      <c r="M10" s="13">
        <v>168</v>
      </c>
      <c r="N10" s="13">
        <v>143</v>
      </c>
      <c r="O10" s="24">
        <v>270</v>
      </c>
      <c r="P10" s="8">
        <v>500</v>
      </c>
      <c r="Q10" s="8">
        <v>50</v>
      </c>
      <c r="R10" s="8">
        <v>3000</v>
      </c>
      <c r="S10" s="13">
        <v>400</v>
      </c>
      <c r="T10" s="8">
        <v>80</v>
      </c>
      <c r="U10" s="8">
        <v>3</v>
      </c>
      <c r="V10" s="8"/>
      <c r="W10" s="8"/>
      <c r="X10" s="21"/>
      <c r="Y10" s="21"/>
      <c r="Z10" s="35">
        <v>44685</v>
      </c>
    </row>
    <row r="11" spans="1:26" outlineLevel="1" x14ac:dyDescent="0.25">
      <c r="A11" s="19">
        <v>7</v>
      </c>
      <c r="B11" s="18" t="s">
        <v>38</v>
      </c>
      <c r="C11" s="8">
        <v>200</v>
      </c>
      <c r="D11" s="8">
        <v>300</v>
      </c>
      <c r="E11" s="8">
        <v>0</v>
      </c>
      <c r="F11" s="9">
        <v>10</v>
      </c>
      <c r="G11" s="9">
        <f>12+10</f>
        <v>22</v>
      </c>
      <c r="H11" s="9">
        <v>6</v>
      </c>
      <c r="I11" s="9">
        <v>6</v>
      </c>
      <c r="J11" s="8">
        <v>25</v>
      </c>
      <c r="K11" s="8">
        <v>10</v>
      </c>
      <c r="L11" s="13">
        <v>130</v>
      </c>
      <c r="M11" s="13">
        <v>160</v>
      </c>
      <c r="N11" s="13">
        <v>185</v>
      </c>
      <c r="O11" s="24">
        <v>105</v>
      </c>
      <c r="P11" s="8">
        <v>3000</v>
      </c>
      <c r="Q11" s="8">
        <v>50</v>
      </c>
      <c r="R11" s="8">
        <v>2500</v>
      </c>
      <c r="S11" s="13">
        <v>800</v>
      </c>
      <c r="T11" s="8">
        <v>144</v>
      </c>
      <c r="U11" s="8">
        <v>3</v>
      </c>
      <c r="V11" s="8">
        <v>135</v>
      </c>
      <c r="W11" s="8">
        <v>105</v>
      </c>
      <c r="X11" s="21"/>
      <c r="Y11" s="21"/>
      <c r="Z11" s="35">
        <v>64229</v>
      </c>
    </row>
    <row r="12" spans="1:26" outlineLevel="1" x14ac:dyDescent="0.25">
      <c r="A12" s="19">
        <v>8</v>
      </c>
      <c r="B12" s="18" t="s">
        <v>2</v>
      </c>
      <c r="C12" s="8">
        <v>100</v>
      </c>
      <c r="D12" s="8">
        <v>100</v>
      </c>
      <c r="E12" s="8">
        <v>0</v>
      </c>
      <c r="F12" s="9">
        <v>8</v>
      </c>
      <c r="G12" s="9">
        <f>8+2</f>
        <v>10</v>
      </c>
      <c r="H12" s="9">
        <v>3</v>
      </c>
      <c r="I12" s="9">
        <v>4</v>
      </c>
      <c r="J12" s="8">
        <v>15</v>
      </c>
      <c r="K12" s="8">
        <v>6</v>
      </c>
      <c r="L12" s="13">
        <v>20</v>
      </c>
      <c r="M12" s="13">
        <v>60</v>
      </c>
      <c r="N12" s="13">
        <v>60</v>
      </c>
      <c r="O12" s="24">
        <v>70</v>
      </c>
      <c r="P12" s="8">
        <v>2000</v>
      </c>
      <c r="Q12" s="8">
        <v>70</v>
      </c>
      <c r="R12" s="8">
        <v>1200</v>
      </c>
      <c r="S12" s="13">
        <v>1000</v>
      </c>
      <c r="T12" s="8">
        <v>0</v>
      </c>
      <c r="U12" s="8">
        <v>1</v>
      </c>
      <c r="V12" s="8">
        <v>100</v>
      </c>
      <c r="W12" s="8">
        <v>50</v>
      </c>
      <c r="X12" s="21"/>
      <c r="Y12" s="21"/>
      <c r="Z12" s="35">
        <v>37157</v>
      </c>
    </row>
    <row r="13" spans="1:26" outlineLevel="1" x14ac:dyDescent="0.25">
      <c r="A13" s="19">
        <v>9</v>
      </c>
      <c r="B13" s="18" t="s">
        <v>39</v>
      </c>
      <c r="C13" s="8">
        <v>200</v>
      </c>
      <c r="D13" s="8">
        <v>300</v>
      </c>
      <c r="E13" s="8">
        <v>10</v>
      </c>
      <c r="F13" s="9">
        <v>10</v>
      </c>
      <c r="G13" s="9">
        <f>12+2</f>
        <v>14</v>
      </c>
      <c r="H13" s="9">
        <v>6</v>
      </c>
      <c r="I13" s="9">
        <v>6</v>
      </c>
      <c r="J13" s="8">
        <v>30</v>
      </c>
      <c r="K13" s="8">
        <v>13</v>
      </c>
      <c r="L13" s="13">
        <v>0</v>
      </c>
      <c r="M13" s="13">
        <v>170</v>
      </c>
      <c r="N13" s="13">
        <v>0</v>
      </c>
      <c r="O13" s="24">
        <v>140</v>
      </c>
      <c r="P13" s="8">
        <v>2500</v>
      </c>
      <c r="Q13" s="8">
        <v>50</v>
      </c>
      <c r="R13" s="8">
        <v>3000</v>
      </c>
      <c r="S13" s="13">
        <v>440</v>
      </c>
      <c r="T13" s="8">
        <v>0</v>
      </c>
      <c r="U13" s="8">
        <v>3</v>
      </c>
      <c r="V13" s="8"/>
      <c r="W13" s="8"/>
      <c r="X13" s="21"/>
      <c r="Y13" s="21"/>
      <c r="Z13" s="35">
        <v>39110</v>
      </c>
    </row>
    <row r="14" spans="1:26" outlineLevel="1" x14ac:dyDescent="0.25">
      <c r="A14" s="19">
        <v>10</v>
      </c>
      <c r="B14" s="18" t="s">
        <v>8</v>
      </c>
      <c r="C14" s="8">
        <v>300</v>
      </c>
      <c r="D14" s="8">
        <v>100</v>
      </c>
      <c r="E14" s="8">
        <v>10</v>
      </c>
      <c r="F14" s="9">
        <v>13</v>
      </c>
      <c r="G14" s="9">
        <f>16+2</f>
        <v>18</v>
      </c>
      <c r="H14" s="9">
        <v>6</v>
      </c>
      <c r="I14" s="9">
        <v>6</v>
      </c>
      <c r="J14" s="8">
        <v>30</v>
      </c>
      <c r="K14" s="8">
        <v>11</v>
      </c>
      <c r="L14" s="13">
        <v>150</v>
      </c>
      <c r="M14" s="13">
        <v>0</v>
      </c>
      <c r="N14" s="13">
        <v>180</v>
      </c>
      <c r="O14" s="24">
        <v>150</v>
      </c>
      <c r="P14" s="8">
        <v>2500</v>
      </c>
      <c r="Q14" s="8">
        <v>50</v>
      </c>
      <c r="R14" s="8">
        <v>3500</v>
      </c>
      <c r="S14" s="13">
        <v>0</v>
      </c>
      <c r="T14" s="8">
        <v>50</v>
      </c>
      <c r="U14" s="8">
        <v>3</v>
      </c>
      <c r="V14" s="8"/>
      <c r="W14" s="8"/>
      <c r="X14" s="21"/>
      <c r="Y14" s="21"/>
      <c r="Z14" s="35">
        <v>44368</v>
      </c>
    </row>
    <row r="15" spans="1:26" outlineLevel="1" x14ac:dyDescent="0.25">
      <c r="A15" s="19">
        <v>11</v>
      </c>
      <c r="B15" s="18" t="s">
        <v>23</v>
      </c>
      <c r="C15" s="8">
        <v>200</v>
      </c>
      <c r="D15" s="8">
        <v>200</v>
      </c>
      <c r="E15" s="8">
        <v>0</v>
      </c>
      <c r="F15" s="9">
        <v>12</v>
      </c>
      <c r="G15" s="9">
        <f>8+2</f>
        <v>10</v>
      </c>
      <c r="H15" s="9">
        <v>6</v>
      </c>
      <c r="I15" s="9">
        <v>6</v>
      </c>
      <c r="J15" s="8">
        <v>30</v>
      </c>
      <c r="K15" s="8">
        <v>13</v>
      </c>
      <c r="L15" s="13">
        <v>0</v>
      </c>
      <c r="M15" s="13">
        <v>0</v>
      </c>
      <c r="N15" s="13">
        <v>90</v>
      </c>
      <c r="O15" s="24">
        <v>0</v>
      </c>
      <c r="P15" s="8">
        <v>4000</v>
      </c>
      <c r="Q15" s="8">
        <v>50</v>
      </c>
      <c r="R15" s="8">
        <v>4000</v>
      </c>
      <c r="S15" s="13">
        <v>600</v>
      </c>
      <c r="T15" s="8">
        <v>100</v>
      </c>
      <c r="U15" s="8">
        <v>3</v>
      </c>
      <c r="V15" s="8">
        <v>90</v>
      </c>
      <c r="W15" s="8">
        <v>100</v>
      </c>
      <c r="X15" s="21"/>
      <c r="Y15" s="21"/>
      <c r="Z15" s="35">
        <v>53065</v>
      </c>
    </row>
    <row r="16" spans="1:26" outlineLevel="1" x14ac:dyDescent="0.25">
      <c r="A16" s="19">
        <v>12</v>
      </c>
      <c r="B16" s="18" t="s">
        <v>9</v>
      </c>
      <c r="C16" s="8">
        <v>300</v>
      </c>
      <c r="D16" s="8">
        <v>200</v>
      </c>
      <c r="E16" s="8">
        <v>28</v>
      </c>
      <c r="F16" s="9">
        <v>12</v>
      </c>
      <c r="G16" s="9">
        <f>8+2</f>
        <v>10</v>
      </c>
      <c r="H16" s="9">
        <v>7</v>
      </c>
      <c r="I16" s="9">
        <v>6</v>
      </c>
      <c r="J16" s="8">
        <v>30</v>
      </c>
      <c r="K16" s="8">
        <v>12</v>
      </c>
      <c r="L16" s="13">
        <v>0</v>
      </c>
      <c r="M16" s="13">
        <v>200</v>
      </c>
      <c r="N16" s="13">
        <v>150</v>
      </c>
      <c r="O16" s="24">
        <v>230</v>
      </c>
      <c r="P16" s="8">
        <v>3000</v>
      </c>
      <c r="Q16" s="8">
        <v>50</v>
      </c>
      <c r="R16" s="8">
        <v>2500</v>
      </c>
      <c r="S16" s="13">
        <v>0</v>
      </c>
      <c r="T16" s="8">
        <v>0</v>
      </c>
      <c r="U16" s="8">
        <v>3</v>
      </c>
      <c r="V16" s="8"/>
      <c r="W16" s="8"/>
      <c r="X16" s="21"/>
      <c r="Y16" s="21"/>
      <c r="Z16" s="35">
        <v>45386</v>
      </c>
    </row>
    <row r="17" spans="1:26" outlineLevel="1" x14ac:dyDescent="0.25">
      <c r="A17" s="19">
        <v>13</v>
      </c>
      <c r="B17" s="18" t="s">
        <v>24</v>
      </c>
      <c r="C17" s="8">
        <v>200</v>
      </c>
      <c r="D17" s="8">
        <v>100</v>
      </c>
      <c r="E17" s="8">
        <v>0</v>
      </c>
      <c r="F17" s="9">
        <v>7</v>
      </c>
      <c r="G17" s="9">
        <f>6+4</f>
        <v>10</v>
      </c>
      <c r="H17" s="9">
        <v>3</v>
      </c>
      <c r="I17" s="9">
        <v>4</v>
      </c>
      <c r="J17" s="8">
        <v>15</v>
      </c>
      <c r="K17" s="8">
        <v>5</v>
      </c>
      <c r="L17" s="13">
        <v>0</v>
      </c>
      <c r="M17" s="13">
        <v>0</v>
      </c>
      <c r="N17" s="13">
        <v>80</v>
      </c>
      <c r="O17" s="24">
        <v>0</v>
      </c>
      <c r="P17" s="8">
        <v>1500</v>
      </c>
      <c r="Q17" s="8">
        <v>50</v>
      </c>
      <c r="R17" s="8">
        <v>1000</v>
      </c>
      <c r="S17" s="13">
        <v>400</v>
      </c>
      <c r="T17" s="8">
        <v>0</v>
      </c>
      <c r="U17" s="8">
        <v>1</v>
      </c>
      <c r="V17" s="8"/>
      <c r="W17" s="8"/>
      <c r="X17" s="21"/>
      <c r="Y17" s="21"/>
      <c r="Z17" s="35">
        <v>21117</v>
      </c>
    </row>
    <row r="18" spans="1:26" outlineLevel="1" x14ac:dyDescent="0.25">
      <c r="A18" s="19">
        <v>14</v>
      </c>
      <c r="B18" s="18" t="s">
        <v>10</v>
      </c>
      <c r="C18" s="8">
        <v>300</v>
      </c>
      <c r="D18" s="8">
        <v>200</v>
      </c>
      <c r="E18" s="8">
        <v>20</v>
      </c>
      <c r="F18" s="9">
        <v>15</v>
      </c>
      <c r="G18" s="9">
        <f>30+2</f>
        <v>32</v>
      </c>
      <c r="H18" s="9">
        <v>8</v>
      </c>
      <c r="I18" s="9">
        <v>6</v>
      </c>
      <c r="J18" s="8">
        <v>30</v>
      </c>
      <c r="K18" s="8">
        <v>13</v>
      </c>
      <c r="L18" s="13">
        <v>0</v>
      </c>
      <c r="M18" s="13">
        <v>0</v>
      </c>
      <c r="N18" s="13">
        <v>180</v>
      </c>
      <c r="O18" s="24">
        <v>320</v>
      </c>
      <c r="P18" s="8">
        <v>6000</v>
      </c>
      <c r="Q18" s="8">
        <v>50</v>
      </c>
      <c r="R18" s="8">
        <v>4250</v>
      </c>
      <c r="S18" s="13">
        <v>0</v>
      </c>
      <c r="T18" s="8">
        <v>0</v>
      </c>
      <c r="U18" s="8">
        <v>3</v>
      </c>
      <c r="V18" s="8">
        <v>180</v>
      </c>
      <c r="W18" s="8">
        <v>180</v>
      </c>
      <c r="X18" s="21"/>
      <c r="Y18" s="21"/>
      <c r="Z18" s="35">
        <v>76824</v>
      </c>
    </row>
    <row r="19" spans="1:26" outlineLevel="1" x14ac:dyDescent="0.25">
      <c r="A19" s="19">
        <v>15</v>
      </c>
      <c r="B19" s="18" t="s">
        <v>11</v>
      </c>
      <c r="C19" s="8">
        <v>300</v>
      </c>
      <c r="D19" s="8">
        <v>200</v>
      </c>
      <c r="E19" s="8">
        <v>20</v>
      </c>
      <c r="F19" s="9">
        <v>15</v>
      </c>
      <c r="G19" s="9">
        <f>15+6</f>
        <v>21</v>
      </c>
      <c r="H19" s="9">
        <v>8</v>
      </c>
      <c r="I19" s="9">
        <v>6</v>
      </c>
      <c r="J19" s="8">
        <v>35</v>
      </c>
      <c r="K19" s="8">
        <v>14</v>
      </c>
      <c r="L19" s="13">
        <v>100</v>
      </c>
      <c r="M19" s="13">
        <v>240</v>
      </c>
      <c r="N19" s="13">
        <v>240</v>
      </c>
      <c r="O19" s="24">
        <v>210</v>
      </c>
      <c r="P19" s="8">
        <v>4000</v>
      </c>
      <c r="Q19" s="8">
        <v>50</v>
      </c>
      <c r="R19" s="8">
        <v>4000</v>
      </c>
      <c r="S19" s="13">
        <v>200</v>
      </c>
      <c r="T19" s="8">
        <v>240</v>
      </c>
      <c r="U19" s="8">
        <v>3</v>
      </c>
      <c r="V19" s="8">
        <v>240</v>
      </c>
      <c r="W19" s="8">
        <v>50</v>
      </c>
      <c r="X19" s="21"/>
      <c r="Y19" s="21"/>
      <c r="Z19" s="35">
        <v>87186</v>
      </c>
    </row>
    <row r="20" spans="1:26" outlineLevel="1" x14ac:dyDescent="0.25">
      <c r="A20" s="19">
        <v>16</v>
      </c>
      <c r="B20" s="18" t="s">
        <v>25</v>
      </c>
      <c r="C20" s="8">
        <v>300</v>
      </c>
      <c r="D20" s="8">
        <v>200</v>
      </c>
      <c r="E20" s="8">
        <v>20</v>
      </c>
      <c r="F20" s="9">
        <v>14</v>
      </c>
      <c r="G20" s="9">
        <v>8</v>
      </c>
      <c r="H20" s="9">
        <v>6</v>
      </c>
      <c r="I20" s="9">
        <v>6</v>
      </c>
      <c r="J20" s="8">
        <v>30</v>
      </c>
      <c r="K20" s="8">
        <v>12</v>
      </c>
      <c r="L20" s="13">
        <v>0</v>
      </c>
      <c r="M20" s="13">
        <v>0</v>
      </c>
      <c r="N20" s="13">
        <v>0</v>
      </c>
      <c r="O20" s="24">
        <v>270</v>
      </c>
      <c r="P20" s="8">
        <v>0</v>
      </c>
      <c r="Q20" s="8">
        <v>50</v>
      </c>
      <c r="R20" s="8">
        <v>3000</v>
      </c>
      <c r="S20" s="13">
        <v>1000</v>
      </c>
      <c r="T20" s="8">
        <v>0</v>
      </c>
      <c r="U20" s="8">
        <v>3</v>
      </c>
      <c r="V20" s="8">
        <v>232</v>
      </c>
      <c r="W20" s="8"/>
      <c r="X20" s="21"/>
      <c r="Y20" s="21"/>
      <c r="Z20" s="35">
        <v>57532</v>
      </c>
    </row>
    <row r="21" spans="1:26" outlineLevel="1" x14ac:dyDescent="0.25">
      <c r="A21" s="19">
        <v>17</v>
      </c>
      <c r="B21" s="18" t="s">
        <v>26</v>
      </c>
      <c r="C21" s="8">
        <v>300</v>
      </c>
      <c r="D21" s="8">
        <v>500</v>
      </c>
      <c r="E21" s="9">
        <v>45</v>
      </c>
      <c r="F21" s="9">
        <v>22</v>
      </c>
      <c r="G21" s="9">
        <f>16+4</f>
        <v>20</v>
      </c>
      <c r="H21" s="9">
        <v>13</v>
      </c>
      <c r="I21" s="9">
        <v>10</v>
      </c>
      <c r="J21" s="8">
        <v>60</v>
      </c>
      <c r="K21" s="8">
        <v>25</v>
      </c>
      <c r="L21" s="13">
        <v>500</v>
      </c>
      <c r="M21" s="13">
        <v>300</v>
      </c>
      <c r="N21" s="13">
        <v>500</v>
      </c>
      <c r="O21" s="24">
        <v>670</v>
      </c>
      <c r="P21" s="8">
        <v>6000</v>
      </c>
      <c r="Q21" s="8">
        <v>50</v>
      </c>
      <c r="R21" s="8">
        <v>7000</v>
      </c>
      <c r="S21" s="13">
        <v>7000</v>
      </c>
      <c r="T21" s="8">
        <v>100</v>
      </c>
      <c r="U21" s="8">
        <v>10</v>
      </c>
      <c r="V21" s="8"/>
      <c r="W21" s="8"/>
      <c r="X21" s="21"/>
      <c r="Y21" s="21"/>
      <c r="Z21" s="35">
        <v>127324</v>
      </c>
    </row>
    <row r="22" spans="1:26" outlineLevel="1" x14ac:dyDescent="0.25">
      <c r="A22" s="19">
        <v>18</v>
      </c>
      <c r="B22" s="18" t="s">
        <v>27</v>
      </c>
      <c r="C22" s="8">
        <v>300</v>
      </c>
      <c r="D22" s="8">
        <v>600</v>
      </c>
      <c r="E22" s="9">
        <v>10</v>
      </c>
      <c r="F22" s="9">
        <v>14</v>
      </c>
      <c r="G22" s="9">
        <f>20+2</f>
        <v>22</v>
      </c>
      <c r="H22" s="9">
        <v>6</v>
      </c>
      <c r="I22" s="9">
        <v>6</v>
      </c>
      <c r="J22" s="8">
        <v>25</v>
      </c>
      <c r="K22" s="8">
        <v>11</v>
      </c>
      <c r="L22" s="13">
        <v>88</v>
      </c>
      <c r="M22" s="13">
        <v>100</v>
      </c>
      <c r="N22" s="13">
        <v>100</v>
      </c>
      <c r="O22" s="24">
        <v>70</v>
      </c>
      <c r="P22" s="8">
        <v>3000</v>
      </c>
      <c r="Q22" s="8">
        <v>50</v>
      </c>
      <c r="R22" s="8">
        <v>2880</v>
      </c>
      <c r="S22" s="13">
        <v>500</v>
      </c>
      <c r="T22" s="8">
        <v>100</v>
      </c>
      <c r="U22" s="8">
        <v>3</v>
      </c>
      <c r="V22" s="8">
        <v>150</v>
      </c>
      <c r="W22" s="8"/>
      <c r="X22" s="21"/>
      <c r="Y22" s="21"/>
      <c r="Z22" s="35">
        <v>59658</v>
      </c>
    </row>
    <row r="23" spans="1:26" outlineLevel="1" x14ac:dyDescent="0.25">
      <c r="A23" s="19">
        <v>19</v>
      </c>
      <c r="B23" s="18" t="s">
        <v>28</v>
      </c>
      <c r="C23" s="8">
        <v>300</v>
      </c>
      <c r="D23" s="8">
        <v>400</v>
      </c>
      <c r="E23" s="8">
        <v>20</v>
      </c>
      <c r="F23" s="9">
        <v>15</v>
      </c>
      <c r="G23" s="9">
        <f>12+2</f>
        <v>14</v>
      </c>
      <c r="H23" s="9">
        <v>5</v>
      </c>
      <c r="I23" s="9">
        <v>6</v>
      </c>
      <c r="J23" s="8">
        <v>25</v>
      </c>
      <c r="K23" s="8">
        <v>11</v>
      </c>
      <c r="L23" s="13">
        <v>70</v>
      </c>
      <c r="M23" s="13">
        <v>70</v>
      </c>
      <c r="N23" s="13">
        <v>70</v>
      </c>
      <c r="O23" s="24">
        <v>40</v>
      </c>
      <c r="P23" s="8">
        <v>8000</v>
      </c>
      <c r="Q23" s="8">
        <v>50</v>
      </c>
      <c r="R23" s="8">
        <v>3000</v>
      </c>
      <c r="S23" s="13">
        <v>400</v>
      </c>
      <c r="T23" s="8">
        <v>140</v>
      </c>
      <c r="U23" s="8">
        <v>3</v>
      </c>
      <c r="V23" s="8">
        <v>150</v>
      </c>
      <c r="W23" s="8">
        <v>250</v>
      </c>
      <c r="X23" s="21"/>
      <c r="Y23" s="21"/>
      <c r="Z23" s="35">
        <v>68423</v>
      </c>
    </row>
    <row r="24" spans="1:26" outlineLevel="1" x14ac:dyDescent="0.25">
      <c r="A24" s="19">
        <v>20</v>
      </c>
      <c r="B24" s="18" t="s">
        <v>29</v>
      </c>
      <c r="C24" s="8">
        <v>400</v>
      </c>
      <c r="D24" s="8">
        <v>400</v>
      </c>
      <c r="E24" s="8">
        <v>30</v>
      </c>
      <c r="F24" s="9">
        <v>14</v>
      </c>
      <c r="G24" s="9">
        <f>16+4</f>
        <v>20</v>
      </c>
      <c r="H24" s="9">
        <v>6</v>
      </c>
      <c r="I24" s="9">
        <v>6</v>
      </c>
      <c r="J24" s="8">
        <v>30</v>
      </c>
      <c r="K24" s="8">
        <v>13</v>
      </c>
      <c r="L24" s="13">
        <v>100</v>
      </c>
      <c r="M24" s="13">
        <v>0</v>
      </c>
      <c r="N24" s="13">
        <v>100</v>
      </c>
      <c r="O24" s="24">
        <v>120</v>
      </c>
      <c r="P24" s="8">
        <v>6000</v>
      </c>
      <c r="Q24" s="8">
        <v>50</v>
      </c>
      <c r="R24" s="8">
        <v>2600</v>
      </c>
      <c r="S24" s="13">
        <v>500</v>
      </c>
      <c r="T24" s="8">
        <v>100</v>
      </c>
      <c r="U24" s="8">
        <v>3</v>
      </c>
      <c r="V24" s="8"/>
      <c r="W24" s="8"/>
      <c r="X24" s="21"/>
      <c r="Y24" s="21"/>
      <c r="Z24" s="35">
        <v>48096</v>
      </c>
    </row>
    <row r="25" spans="1:26" outlineLevel="1" x14ac:dyDescent="0.25">
      <c r="A25" s="19">
        <v>21</v>
      </c>
      <c r="B25" s="18" t="s">
        <v>12</v>
      </c>
      <c r="C25" s="8">
        <v>200</v>
      </c>
      <c r="D25" s="8">
        <v>100</v>
      </c>
      <c r="E25" s="8">
        <v>30</v>
      </c>
      <c r="F25" s="9">
        <v>10</v>
      </c>
      <c r="G25" s="9">
        <f>12+2</f>
        <v>14</v>
      </c>
      <c r="H25" s="9">
        <v>6</v>
      </c>
      <c r="I25" s="9">
        <v>6</v>
      </c>
      <c r="J25" s="8">
        <v>25</v>
      </c>
      <c r="K25" s="8">
        <v>10</v>
      </c>
      <c r="L25" s="13">
        <v>0</v>
      </c>
      <c r="M25" s="13">
        <v>0</v>
      </c>
      <c r="N25" s="13">
        <v>0</v>
      </c>
      <c r="O25" s="24">
        <v>20</v>
      </c>
      <c r="P25" s="8">
        <v>5000</v>
      </c>
      <c r="Q25" s="8">
        <v>0</v>
      </c>
      <c r="R25" s="8">
        <v>2000</v>
      </c>
      <c r="S25" s="13">
        <v>2500</v>
      </c>
      <c r="T25" s="8">
        <v>0</v>
      </c>
      <c r="U25" s="8">
        <v>3</v>
      </c>
      <c r="V25" s="8">
        <v>50</v>
      </c>
      <c r="W25" s="8">
        <v>110</v>
      </c>
      <c r="X25" s="21">
        <v>20</v>
      </c>
      <c r="Y25" s="21">
        <v>20</v>
      </c>
      <c r="Z25" s="35">
        <v>47106</v>
      </c>
    </row>
    <row r="26" spans="1:26" outlineLevel="1" x14ac:dyDescent="0.25">
      <c r="A26" s="19">
        <v>22</v>
      </c>
      <c r="B26" s="18" t="s">
        <v>30</v>
      </c>
      <c r="C26" s="8">
        <v>100</v>
      </c>
      <c r="D26" s="8">
        <v>300</v>
      </c>
      <c r="E26" s="8">
        <v>20</v>
      </c>
      <c r="F26" s="9">
        <v>14</v>
      </c>
      <c r="G26" s="9">
        <f>12+8</f>
        <v>20</v>
      </c>
      <c r="H26" s="9">
        <v>8</v>
      </c>
      <c r="I26" s="9">
        <v>6</v>
      </c>
      <c r="J26" s="8">
        <v>30</v>
      </c>
      <c r="K26" s="8">
        <v>12</v>
      </c>
      <c r="L26" s="13">
        <v>50</v>
      </c>
      <c r="M26" s="13">
        <v>150</v>
      </c>
      <c r="N26" s="13">
        <v>100</v>
      </c>
      <c r="O26" s="24">
        <v>90</v>
      </c>
      <c r="P26" s="8">
        <v>3000</v>
      </c>
      <c r="Q26" s="8">
        <v>50</v>
      </c>
      <c r="R26" s="8">
        <v>3000</v>
      </c>
      <c r="S26" s="13">
        <v>300</v>
      </c>
      <c r="T26" s="8">
        <v>200</v>
      </c>
      <c r="U26" s="8">
        <v>3</v>
      </c>
      <c r="V26" s="8"/>
      <c r="W26" s="8">
        <v>100</v>
      </c>
      <c r="X26" s="21"/>
      <c r="Y26" s="21"/>
      <c r="Z26" s="35">
        <v>51591</v>
      </c>
    </row>
    <row r="27" spans="1:26" outlineLevel="1" x14ac:dyDescent="0.25">
      <c r="A27" s="19">
        <v>23</v>
      </c>
      <c r="B27" s="18" t="s">
        <v>31</v>
      </c>
      <c r="C27" s="8">
        <v>200</v>
      </c>
      <c r="D27" s="8">
        <v>100</v>
      </c>
      <c r="E27" s="8">
        <v>0</v>
      </c>
      <c r="F27" s="9">
        <v>17</v>
      </c>
      <c r="G27" s="9">
        <f>12+8</f>
        <v>20</v>
      </c>
      <c r="H27" s="9">
        <v>7</v>
      </c>
      <c r="I27" s="9">
        <v>6</v>
      </c>
      <c r="J27" s="8">
        <v>35</v>
      </c>
      <c r="K27" s="8">
        <v>14</v>
      </c>
      <c r="L27" s="13">
        <v>0</v>
      </c>
      <c r="M27" s="13">
        <v>90</v>
      </c>
      <c r="N27" s="13">
        <v>168</v>
      </c>
      <c r="O27" s="24">
        <v>200</v>
      </c>
      <c r="P27" s="8">
        <v>2500</v>
      </c>
      <c r="Q27" s="8">
        <v>50</v>
      </c>
      <c r="R27" s="8">
        <v>3720</v>
      </c>
      <c r="S27" s="13">
        <v>500</v>
      </c>
      <c r="T27" s="8">
        <v>200</v>
      </c>
      <c r="U27" s="8">
        <v>3</v>
      </c>
      <c r="V27" s="8">
        <v>200</v>
      </c>
      <c r="W27" s="8">
        <v>320</v>
      </c>
      <c r="X27" s="21"/>
      <c r="Y27" s="21"/>
      <c r="Z27" s="35">
        <v>79092</v>
      </c>
    </row>
    <row r="28" spans="1:26" outlineLevel="1" x14ac:dyDescent="0.25">
      <c r="A28" s="19">
        <v>24</v>
      </c>
      <c r="B28" s="18" t="s">
        <v>32</v>
      </c>
      <c r="C28" s="8">
        <v>250</v>
      </c>
      <c r="D28" s="8">
        <v>600</v>
      </c>
      <c r="E28" s="8">
        <v>20</v>
      </c>
      <c r="F28" s="9">
        <v>16</v>
      </c>
      <c r="G28" s="9">
        <f>18+2</f>
        <v>20</v>
      </c>
      <c r="H28" s="9">
        <v>6</v>
      </c>
      <c r="I28" s="9">
        <v>6</v>
      </c>
      <c r="J28" s="8">
        <v>35</v>
      </c>
      <c r="K28" s="8">
        <v>15</v>
      </c>
      <c r="L28" s="13">
        <v>0</v>
      </c>
      <c r="M28" s="13">
        <v>200</v>
      </c>
      <c r="N28" s="13">
        <v>200</v>
      </c>
      <c r="O28" s="24">
        <v>170</v>
      </c>
      <c r="P28" s="8">
        <v>2500</v>
      </c>
      <c r="Q28" s="8">
        <v>50</v>
      </c>
      <c r="R28" s="8">
        <v>4400</v>
      </c>
      <c r="S28" s="13">
        <v>2000</v>
      </c>
      <c r="T28" s="8">
        <v>250</v>
      </c>
      <c r="U28" s="8">
        <v>3</v>
      </c>
      <c r="V28" s="8">
        <v>100</v>
      </c>
      <c r="W28" s="8">
        <v>300</v>
      </c>
      <c r="X28" s="21"/>
      <c r="Y28" s="21"/>
      <c r="Z28" s="35">
        <v>83531</v>
      </c>
    </row>
    <row r="29" spans="1:26" outlineLevel="1" x14ac:dyDescent="0.25">
      <c r="A29" s="19">
        <v>25</v>
      </c>
      <c r="B29" s="18" t="s">
        <v>33</v>
      </c>
      <c r="C29" s="8">
        <v>200</v>
      </c>
      <c r="D29" s="8">
        <v>400</v>
      </c>
      <c r="E29" s="8">
        <v>20</v>
      </c>
      <c r="F29" s="9">
        <v>15</v>
      </c>
      <c r="G29" s="9">
        <f>14+2</f>
        <v>16</v>
      </c>
      <c r="H29" s="9">
        <v>6</v>
      </c>
      <c r="I29" s="9">
        <v>6</v>
      </c>
      <c r="J29" s="8">
        <v>30</v>
      </c>
      <c r="K29" s="8">
        <v>13</v>
      </c>
      <c r="L29" s="13">
        <v>150</v>
      </c>
      <c r="M29" s="13">
        <v>0</v>
      </c>
      <c r="N29" s="13">
        <v>160</v>
      </c>
      <c r="O29" s="24">
        <v>0</v>
      </c>
      <c r="P29" s="8">
        <v>2000</v>
      </c>
      <c r="Q29" s="8">
        <v>50</v>
      </c>
      <c r="R29" s="8">
        <v>2300</v>
      </c>
      <c r="S29" s="13">
        <v>300</v>
      </c>
      <c r="T29" s="8">
        <v>100</v>
      </c>
      <c r="U29" s="8">
        <v>3</v>
      </c>
      <c r="V29" s="8">
        <v>100</v>
      </c>
      <c r="W29" s="8">
        <v>100</v>
      </c>
      <c r="X29" s="21">
        <v>10</v>
      </c>
      <c r="Y29" s="21"/>
      <c r="Z29" s="35">
        <v>53773</v>
      </c>
    </row>
    <row r="30" spans="1:26" outlineLevel="1" x14ac:dyDescent="0.25">
      <c r="A30" s="19">
        <v>26</v>
      </c>
      <c r="B30" s="18" t="s">
        <v>19</v>
      </c>
      <c r="C30" s="8">
        <v>200</v>
      </c>
      <c r="D30" s="8">
        <v>200</v>
      </c>
      <c r="E30" s="8">
        <v>15</v>
      </c>
      <c r="F30" s="9">
        <v>14</v>
      </c>
      <c r="G30" s="9">
        <f>12+2</f>
        <v>14</v>
      </c>
      <c r="H30" s="9">
        <v>7</v>
      </c>
      <c r="I30" s="9">
        <v>6</v>
      </c>
      <c r="J30" s="8">
        <v>30</v>
      </c>
      <c r="K30" s="8">
        <v>11</v>
      </c>
      <c r="L30" s="13">
        <v>20</v>
      </c>
      <c r="M30" s="13">
        <v>101</v>
      </c>
      <c r="N30" s="13">
        <v>0</v>
      </c>
      <c r="O30" s="24">
        <v>20</v>
      </c>
      <c r="P30" s="8">
        <v>0</v>
      </c>
      <c r="Q30" s="8">
        <v>50</v>
      </c>
      <c r="R30" s="8">
        <v>1740</v>
      </c>
      <c r="S30" s="13">
        <v>400</v>
      </c>
      <c r="T30" s="8">
        <v>0</v>
      </c>
      <c r="U30" s="8">
        <v>3</v>
      </c>
      <c r="V30" s="8">
        <v>150</v>
      </c>
      <c r="W30" s="8">
        <v>150</v>
      </c>
      <c r="X30" s="21"/>
      <c r="Y30" s="21"/>
      <c r="Z30" s="35">
        <v>49710</v>
      </c>
    </row>
    <row r="31" spans="1:26" outlineLevel="1" x14ac:dyDescent="0.25">
      <c r="A31" s="19">
        <v>27</v>
      </c>
      <c r="B31" s="18" t="s">
        <v>34</v>
      </c>
      <c r="C31" s="8">
        <v>150</v>
      </c>
      <c r="D31" s="8">
        <v>400</v>
      </c>
      <c r="E31" s="8">
        <v>10</v>
      </c>
      <c r="F31" s="9">
        <v>12</v>
      </c>
      <c r="G31" s="9">
        <f>12+2</f>
        <v>14</v>
      </c>
      <c r="H31" s="9">
        <v>7</v>
      </c>
      <c r="I31" s="9">
        <v>6</v>
      </c>
      <c r="J31" s="8">
        <v>25</v>
      </c>
      <c r="K31" s="8">
        <v>10</v>
      </c>
      <c r="L31" s="13">
        <v>0</v>
      </c>
      <c r="M31" s="13">
        <v>0</v>
      </c>
      <c r="N31" s="13">
        <v>0</v>
      </c>
      <c r="O31" s="24">
        <v>30</v>
      </c>
      <c r="P31" s="8">
        <v>5000</v>
      </c>
      <c r="Q31" s="8">
        <v>70</v>
      </c>
      <c r="R31" s="8">
        <v>2100</v>
      </c>
      <c r="S31" s="13">
        <v>650</v>
      </c>
      <c r="T31" s="8">
        <v>0</v>
      </c>
      <c r="U31" s="8">
        <v>3</v>
      </c>
      <c r="V31" s="8">
        <v>100</v>
      </c>
      <c r="W31" s="8">
        <v>20</v>
      </c>
      <c r="X31" s="21">
        <v>12</v>
      </c>
      <c r="Y31" s="21"/>
      <c r="Z31" s="35">
        <v>45935</v>
      </c>
    </row>
    <row r="32" spans="1:26" outlineLevel="1" x14ac:dyDescent="0.25">
      <c r="A32" s="19">
        <v>28</v>
      </c>
      <c r="B32" s="18" t="s">
        <v>35</v>
      </c>
      <c r="C32" s="8">
        <v>200</v>
      </c>
      <c r="D32" s="8">
        <v>200</v>
      </c>
      <c r="E32" s="8">
        <v>10</v>
      </c>
      <c r="F32" s="9">
        <v>12</v>
      </c>
      <c r="G32" s="9">
        <f>14+2</f>
        <v>16</v>
      </c>
      <c r="H32" s="9">
        <v>5</v>
      </c>
      <c r="I32" s="9">
        <v>5</v>
      </c>
      <c r="J32" s="8">
        <v>20</v>
      </c>
      <c r="K32" s="8">
        <v>9</v>
      </c>
      <c r="L32" s="13">
        <v>50</v>
      </c>
      <c r="M32" s="13">
        <v>100</v>
      </c>
      <c r="N32" s="13">
        <v>150</v>
      </c>
      <c r="O32" s="24">
        <v>70</v>
      </c>
      <c r="P32" s="8">
        <v>1250</v>
      </c>
      <c r="Q32" s="8">
        <v>50</v>
      </c>
      <c r="R32" s="8">
        <v>1500</v>
      </c>
      <c r="S32" s="13">
        <v>200</v>
      </c>
      <c r="T32" s="8">
        <v>150</v>
      </c>
      <c r="U32" s="8">
        <v>3</v>
      </c>
      <c r="V32" s="8">
        <v>80</v>
      </c>
      <c r="W32" s="8">
        <v>80</v>
      </c>
      <c r="X32" s="21"/>
      <c r="Y32" s="21"/>
      <c r="Z32" s="35">
        <v>47114</v>
      </c>
    </row>
    <row r="33" spans="1:26" outlineLevel="1" x14ac:dyDescent="0.25">
      <c r="A33" s="19">
        <v>29</v>
      </c>
      <c r="B33" s="18" t="s">
        <v>13</v>
      </c>
      <c r="C33" s="8">
        <v>200</v>
      </c>
      <c r="D33" s="8">
        <v>200</v>
      </c>
      <c r="E33" s="8">
        <v>6</v>
      </c>
      <c r="F33" s="9">
        <v>13</v>
      </c>
      <c r="G33" s="9">
        <v>4</v>
      </c>
      <c r="H33" s="9">
        <v>7</v>
      </c>
      <c r="I33" s="9">
        <v>6</v>
      </c>
      <c r="J33" s="8">
        <v>30</v>
      </c>
      <c r="K33" s="8">
        <v>14</v>
      </c>
      <c r="L33" s="13">
        <v>150</v>
      </c>
      <c r="M33" s="13">
        <v>250</v>
      </c>
      <c r="N33" s="13">
        <v>200</v>
      </c>
      <c r="O33" s="24">
        <v>170</v>
      </c>
      <c r="P33" s="8">
        <v>8000</v>
      </c>
      <c r="Q33" s="8">
        <v>50</v>
      </c>
      <c r="R33" s="8">
        <v>3500</v>
      </c>
      <c r="S33" s="13">
        <v>500</v>
      </c>
      <c r="T33" s="8">
        <v>200</v>
      </c>
      <c r="U33" s="8">
        <v>3</v>
      </c>
      <c r="V33" s="8"/>
      <c r="W33" s="8"/>
      <c r="X33" s="21"/>
      <c r="Y33" s="21"/>
      <c r="Z33" s="35">
        <v>58408</v>
      </c>
    </row>
    <row r="34" spans="1:26" outlineLevel="1" x14ac:dyDescent="0.25">
      <c r="A34" s="19">
        <v>30</v>
      </c>
      <c r="B34" s="18" t="s">
        <v>14</v>
      </c>
      <c r="C34" s="8">
        <v>300</v>
      </c>
      <c r="D34" s="8">
        <v>200</v>
      </c>
      <c r="E34" s="8">
        <v>35</v>
      </c>
      <c r="F34" s="9">
        <v>18</v>
      </c>
      <c r="G34" s="9">
        <f>16+2</f>
        <v>18</v>
      </c>
      <c r="H34" s="9">
        <v>8</v>
      </c>
      <c r="I34" s="9">
        <v>6</v>
      </c>
      <c r="J34" s="8">
        <v>30</v>
      </c>
      <c r="K34" s="8">
        <v>14</v>
      </c>
      <c r="L34" s="13">
        <v>0</v>
      </c>
      <c r="M34" s="13">
        <v>100</v>
      </c>
      <c r="N34" s="13">
        <v>70</v>
      </c>
      <c r="O34" s="24">
        <v>70</v>
      </c>
      <c r="P34" s="8">
        <v>0</v>
      </c>
      <c r="Q34" s="8">
        <v>50</v>
      </c>
      <c r="R34" s="8">
        <v>3000</v>
      </c>
      <c r="S34" s="13">
        <v>1000</v>
      </c>
      <c r="T34" s="8">
        <v>40</v>
      </c>
      <c r="U34" s="8">
        <v>4</v>
      </c>
      <c r="V34" s="8">
        <v>210</v>
      </c>
      <c r="W34" s="8"/>
      <c r="X34" s="21"/>
      <c r="Y34" s="21"/>
      <c r="Z34" s="35">
        <v>66373</v>
      </c>
    </row>
    <row r="35" spans="1:26" outlineLevel="1" x14ac:dyDescent="0.25">
      <c r="A35" s="19">
        <v>31</v>
      </c>
      <c r="B35" s="18" t="s">
        <v>15</v>
      </c>
      <c r="C35" s="8"/>
      <c r="D35" s="8">
        <v>0</v>
      </c>
      <c r="E35" s="8">
        <v>0</v>
      </c>
      <c r="F35" s="9">
        <v>3</v>
      </c>
      <c r="G35" s="9">
        <f>2+8</f>
        <v>10</v>
      </c>
      <c r="H35" s="9">
        <v>0</v>
      </c>
      <c r="I35" s="9">
        <v>1</v>
      </c>
      <c r="J35" s="8">
        <v>5</v>
      </c>
      <c r="K35" s="8">
        <v>2</v>
      </c>
      <c r="L35" s="13">
        <v>30</v>
      </c>
      <c r="M35" s="13">
        <v>50</v>
      </c>
      <c r="N35" s="13">
        <f>100-6</f>
        <v>94</v>
      </c>
      <c r="O35" s="24">
        <v>50</v>
      </c>
      <c r="P35" s="8">
        <v>2000</v>
      </c>
      <c r="Q35" s="8">
        <f>124-50</f>
        <v>74</v>
      </c>
      <c r="R35" s="8">
        <v>900</v>
      </c>
      <c r="S35" s="13">
        <v>100</v>
      </c>
      <c r="T35" s="8">
        <v>50</v>
      </c>
      <c r="U35" s="8">
        <v>1</v>
      </c>
      <c r="V35" s="8"/>
      <c r="W35" s="8"/>
      <c r="X35" s="21"/>
      <c r="Y35" s="21"/>
      <c r="Z35" s="35">
        <v>19506</v>
      </c>
    </row>
    <row r="36" spans="1:26" outlineLevel="1" x14ac:dyDescent="0.25">
      <c r="A36" s="19">
        <v>32</v>
      </c>
      <c r="B36" s="18" t="s">
        <v>16</v>
      </c>
      <c r="C36" s="8">
        <v>0</v>
      </c>
      <c r="D36" s="8">
        <v>0</v>
      </c>
      <c r="E36" s="8">
        <v>0</v>
      </c>
      <c r="F36" s="9">
        <v>0</v>
      </c>
      <c r="G36" s="9">
        <v>2</v>
      </c>
      <c r="H36" s="9">
        <v>0</v>
      </c>
      <c r="I36" s="9">
        <v>1</v>
      </c>
      <c r="J36" s="8">
        <v>25</v>
      </c>
      <c r="K36" s="8">
        <v>21</v>
      </c>
      <c r="L36" s="13">
        <v>100</v>
      </c>
      <c r="M36" s="13">
        <f>200-13</f>
        <v>187</v>
      </c>
      <c r="N36" s="13">
        <v>100</v>
      </c>
      <c r="O36" s="24">
        <v>30</v>
      </c>
      <c r="P36" s="8">
        <v>1500</v>
      </c>
      <c r="Q36" s="8">
        <v>120</v>
      </c>
      <c r="R36" s="8">
        <v>0</v>
      </c>
      <c r="S36" s="13">
        <v>0</v>
      </c>
      <c r="T36" s="8">
        <v>0</v>
      </c>
      <c r="U36" s="8">
        <v>1</v>
      </c>
      <c r="V36" s="8"/>
      <c r="W36" s="8"/>
      <c r="X36" s="21"/>
      <c r="Y36" s="21"/>
      <c r="Z36" s="35">
        <v>22413</v>
      </c>
    </row>
    <row r="37" spans="1:26" outlineLevel="1" x14ac:dyDescent="0.25">
      <c r="A37" s="19">
        <v>33</v>
      </c>
      <c r="B37" s="18" t="s">
        <v>17</v>
      </c>
      <c r="C37" s="8">
        <v>100</v>
      </c>
      <c r="D37" s="8">
        <v>100</v>
      </c>
      <c r="E37" s="8">
        <v>3</v>
      </c>
      <c r="F37" s="9">
        <v>5</v>
      </c>
      <c r="G37" s="9">
        <f>10+4</f>
        <v>14</v>
      </c>
      <c r="H37" s="9">
        <v>3</v>
      </c>
      <c r="I37" s="9">
        <v>6</v>
      </c>
      <c r="J37" s="8">
        <v>10</v>
      </c>
      <c r="K37" s="8">
        <v>4</v>
      </c>
      <c r="L37" s="13">
        <v>50</v>
      </c>
      <c r="M37" s="13"/>
      <c r="N37" s="13">
        <v>50</v>
      </c>
      <c r="O37" s="24">
        <v>70</v>
      </c>
      <c r="P37" s="8">
        <v>1500</v>
      </c>
      <c r="Q37" s="8">
        <v>50</v>
      </c>
      <c r="R37" s="8">
        <v>1500</v>
      </c>
      <c r="S37" s="13">
        <v>200</v>
      </c>
      <c r="T37" s="8">
        <v>100</v>
      </c>
      <c r="U37" s="8">
        <v>2</v>
      </c>
      <c r="V37" s="8"/>
      <c r="W37" s="8"/>
      <c r="X37" s="21"/>
      <c r="Y37" s="21"/>
      <c r="Z37" s="35">
        <v>23898</v>
      </c>
    </row>
    <row r="38" spans="1:26" x14ac:dyDescent="0.25">
      <c r="A38" s="20"/>
      <c r="B38" s="20"/>
      <c r="C38" s="37">
        <f t="shared" ref="C38:F38" si="0">SUM(C5:C37)</f>
        <v>7000</v>
      </c>
      <c r="D38" s="37">
        <f t="shared" si="0"/>
        <v>7500</v>
      </c>
      <c r="E38" s="37">
        <f t="shared" si="0"/>
        <v>463</v>
      </c>
      <c r="F38" s="38">
        <f t="shared" si="0"/>
        <v>384</v>
      </c>
      <c r="G38" s="38">
        <f t="shared" ref="G38" si="1">SUM(G5:G37)</f>
        <v>465</v>
      </c>
      <c r="H38" s="38">
        <f t="shared" ref="H38:J38" si="2">SUM(H5:H37)</f>
        <v>190</v>
      </c>
      <c r="I38" s="38">
        <f t="shared" si="2"/>
        <v>178</v>
      </c>
      <c r="J38" s="37">
        <f t="shared" si="2"/>
        <v>855</v>
      </c>
      <c r="K38" s="37">
        <f t="shared" ref="K38:Y38" si="3">SUM(K5:K37)</f>
        <v>371</v>
      </c>
      <c r="L38" s="39">
        <f t="shared" si="3"/>
        <v>2233</v>
      </c>
      <c r="M38" s="39">
        <f>SUM(M5:M37)</f>
        <v>3090</v>
      </c>
      <c r="N38" s="39">
        <f t="shared" si="3"/>
        <v>3661</v>
      </c>
      <c r="O38" s="40">
        <f>SUM(O5:O37)</f>
        <v>3765</v>
      </c>
      <c r="P38" s="37">
        <f t="shared" si="3"/>
        <v>100750</v>
      </c>
      <c r="Q38" s="37">
        <f t="shared" si="3"/>
        <v>1774</v>
      </c>
      <c r="R38" s="37">
        <f t="shared" si="3"/>
        <v>83390</v>
      </c>
      <c r="S38" s="39">
        <f>SUM(S5:S37)</f>
        <v>22490</v>
      </c>
      <c r="T38" s="37">
        <f t="shared" si="3"/>
        <v>2614</v>
      </c>
      <c r="U38" s="37">
        <f t="shared" si="3"/>
        <v>98</v>
      </c>
      <c r="V38" s="37">
        <f t="shared" si="3"/>
        <v>2467</v>
      </c>
      <c r="W38" s="37">
        <f t="shared" si="3"/>
        <v>2005</v>
      </c>
      <c r="X38" s="37">
        <f t="shared" si="3"/>
        <v>57</v>
      </c>
      <c r="Y38" s="37">
        <f t="shared" si="3"/>
        <v>25</v>
      </c>
      <c r="Z38" s="36">
        <f>SUM(Z5:Z37)</f>
        <v>1694776</v>
      </c>
    </row>
    <row r="39" spans="1:26" s="26" customFormat="1" ht="13.2" x14ac:dyDescent="0.25">
      <c r="A39" s="25"/>
      <c r="B39" s="25"/>
      <c r="C39" s="41">
        <v>42000</v>
      </c>
      <c r="D39" s="38">
        <v>17250</v>
      </c>
      <c r="E39" s="38">
        <v>36577</v>
      </c>
      <c r="F39" s="38">
        <v>96000</v>
      </c>
      <c r="G39" s="38">
        <v>99975</v>
      </c>
      <c r="H39" s="42">
        <v>102585</v>
      </c>
      <c r="I39" s="42">
        <v>7120</v>
      </c>
      <c r="J39" s="38">
        <v>68400</v>
      </c>
      <c r="K39" s="38">
        <v>31535</v>
      </c>
      <c r="L39" s="40">
        <v>11143</v>
      </c>
      <c r="M39" s="43">
        <v>79892</v>
      </c>
      <c r="N39" s="43">
        <v>132528</v>
      </c>
      <c r="O39" s="43">
        <v>29367</v>
      </c>
      <c r="P39" s="42">
        <v>96720</v>
      </c>
      <c r="Q39" s="38">
        <v>95796</v>
      </c>
      <c r="R39" s="42">
        <v>240163</v>
      </c>
      <c r="S39" s="43">
        <v>79615</v>
      </c>
      <c r="T39" s="42">
        <v>44386</v>
      </c>
      <c r="U39" s="42">
        <v>99900</v>
      </c>
      <c r="V39" s="42">
        <v>227951</v>
      </c>
      <c r="W39" s="42">
        <v>53413</v>
      </c>
      <c r="X39" s="36">
        <v>1710</v>
      </c>
      <c r="Y39" s="36">
        <v>750</v>
      </c>
      <c r="Z39" s="36">
        <f>Y39+X39+W39+V39+U39+T39+S39+R39+Q39+P39+O39+N39+M39+L39+K39+J39+I39+H39+G39+F39+E39+D39+C39</f>
        <v>1694776</v>
      </c>
    </row>
    <row r="40" spans="1:26" ht="33" customHeight="1" x14ac:dyDescent="0.25">
      <c r="A40" s="52" t="s">
        <v>61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U40" s="49"/>
      <c r="V40" s="49"/>
      <c r="W40" s="49"/>
      <c r="X40" s="47"/>
      <c r="Y40" s="48"/>
    </row>
  </sheetData>
  <mergeCells count="7">
    <mergeCell ref="A1:Z1"/>
    <mergeCell ref="Z2:Z3"/>
    <mergeCell ref="X40:Y40"/>
    <mergeCell ref="U40:W40"/>
    <mergeCell ref="A2:A3"/>
    <mergeCell ref="B2:B3"/>
    <mergeCell ref="A40:L40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 repar (2)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2020-07-10T10:41:11Z</cp:lastPrinted>
  <dcterms:created xsi:type="dcterms:W3CDTF">2020-06-22T08:36:25Z</dcterms:created>
  <dcterms:modified xsi:type="dcterms:W3CDTF">2020-07-10T12:13:26Z</dcterms:modified>
</cp:coreProperties>
</file>